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Vbafs\msi\Education\2020\2020 Bank School\Materials\"/>
    </mc:Choice>
  </mc:AlternateContent>
  <xr:revisionPtr revIDLastSave="0" documentId="8_{AC3AF752-A50C-4B10-AE4D-F5FCBCC0CBD0}" xr6:coauthVersionLast="43" xr6:coauthVersionMax="43" xr10:uidLastSave="{00000000-0000-0000-0000-000000000000}"/>
  <bookViews>
    <workbookView xWindow="-120" yWindow="-120" windowWidth="19440" windowHeight="11160" xr2:uid="{00000000-000D-0000-FFFF-FFFF00000000}"/>
  </bookViews>
  <sheets>
    <sheet name="Ratios" sheetId="1" r:id="rId1"/>
    <sheet name="Source Docu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4" i="1" l="1"/>
  <c r="C134" i="1"/>
  <c r="C132" i="1"/>
  <c r="C131" i="1"/>
  <c r="C130" i="1"/>
  <c r="C41" i="1" l="1"/>
  <c r="C128" i="1" l="1"/>
  <c r="C124" i="1"/>
  <c r="C111" i="1"/>
  <c r="C114" i="1" s="1"/>
  <c r="C105" i="1"/>
  <c r="C99" i="1"/>
  <c r="C92" i="1"/>
  <c r="C73" i="1"/>
  <c r="C74" i="1" s="1"/>
  <c r="C85" i="1"/>
  <c r="C80" i="1"/>
  <c r="C68" i="1"/>
  <c r="C59" i="1"/>
  <c r="C55" i="1"/>
  <c r="C49" i="1"/>
  <c r="C44" i="1"/>
  <c r="C26" i="1"/>
  <c r="C29" i="1" s="1"/>
  <c r="C35" i="1"/>
  <c r="C19" i="1"/>
  <c r="C7" i="1"/>
  <c r="C13" i="1"/>
  <c r="C61" i="1" l="1"/>
</calcChain>
</file>

<file path=xl/sharedStrings.xml><?xml version="1.0" encoding="utf-8"?>
<sst xmlns="http://schemas.openxmlformats.org/spreadsheetml/2006/main" count="118" uniqueCount="107">
  <si>
    <t>Capital/Net Worth</t>
  </si>
  <si>
    <t>Deposits</t>
  </si>
  <si>
    <t xml:space="preserve">Loan/Deposit Ratio </t>
  </si>
  <si>
    <t>Loans</t>
  </si>
  <si>
    <t>Assets</t>
  </si>
  <si>
    <t>Less: Liabilities</t>
  </si>
  <si>
    <t>Loan/Deposit Ratio</t>
  </si>
  <si>
    <t>ALLL to Total Loans Ratio</t>
  </si>
  <si>
    <t>Allowance Loan Losses</t>
  </si>
  <si>
    <t>Total Loans &amp; Leases</t>
  </si>
  <si>
    <t>ALLL to Total Loans</t>
  </si>
  <si>
    <t xml:space="preserve">100/300 CRE Concentration - 100% </t>
  </si>
  <si>
    <t>Construction &amp; Development Loans</t>
  </si>
  <si>
    <t xml:space="preserve">Total Capital   </t>
  </si>
  <si>
    <t>Construction Loan Concentration Ratio</t>
  </si>
  <si>
    <t>100/300 CRE Concentration - CRE 300%</t>
  </si>
  <si>
    <t>Construction &amp; Development Loans +</t>
  </si>
  <si>
    <t>Total CRE Loans</t>
  </si>
  <si>
    <t>"What is the right number"</t>
  </si>
  <si>
    <t>Non-Performing Assets</t>
  </si>
  <si>
    <t>Balance Sheet  Totals</t>
  </si>
  <si>
    <t>Loans 90+ days Past due</t>
  </si>
  <si>
    <t>Loan on nonaccrual</t>
  </si>
  <si>
    <t>Other Real Estate Owned</t>
  </si>
  <si>
    <t>Total Non-performing Assets</t>
  </si>
  <si>
    <t>Total Assets</t>
  </si>
  <si>
    <t>Non-Performing Assets Ratio</t>
  </si>
  <si>
    <t>CRE Loan Concentration Ratio</t>
  </si>
  <si>
    <t>Equity Capital</t>
  </si>
  <si>
    <t>Leverage Ratio</t>
  </si>
  <si>
    <t>Capital Ratio /Leverage Ratio</t>
  </si>
  <si>
    <t>Tier 1 and Tier 2 Capital</t>
  </si>
  <si>
    <t>Common Stock &amp; APIC</t>
  </si>
  <si>
    <t>Retained Earnings</t>
  </si>
  <si>
    <t>Total Tier 1 Capital</t>
  </si>
  <si>
    <t>Allowance for Loan Losses</t>
  </si>
  <si>
    <t>Subordinated Debt</t>
  </si>
  <si>
    <t>Total Tier 2 Capital</t>
  </si>
  <si>
    <t>Total Capital</t>
  </si>
  <si>
    <t>Balance Sheet</t>
  </si>
  <si>
    <t>Income Statement</t>
  </si>
  <si>
    <t>Average Earning Assets</t>
  </si>
  <si>
    <t>Asset Yield</t>
  </si>
  <si>
    <t xml:space="preserve">Liability Expense </t>
  </si>
  <si>
    <t>Liability/Funding Cost</t>
  </si>
  <si>
    <t>Annual interest Income</t>
  </si>
  <si>
    <t>Annual Interest Expense</t>
  </si>
  <si>
    <t>Net Interest Margin</t>
  </si>
  <si>
    <t>Less: Liability/Funding Cost</t>
  </si>
  <si>
    <t>Annualized Net Income</t>
  </si>
  <si>
    <t>Average Assets</t>
  </si>
  <si>
    <t>Return on Assets (ROAA)</t>
  </si>
  <si>
    <t xml:space="preserve">Return on Assets (ROA/ROAA) </t>
  </si>
  <si>
    <t>"Measure of utilization of assets"</t>
  </si>
  <si>
    <t xml:space="preserve">Return on Equity (ROE) </t>
  </si>
  <si>
    <t>Average Equity</t>
  </si>
  <si>
    <t xml:space="preserve">Return on Equity (ROE/ROAE) </t>
  </si>
  <si>
    <t>"Measures effective use invested capital"</t>
  </si>
  <si>
    <t>Earnings Available common shareholders</t>
  </si>
  <si>
    <t>Average Shares Outstanding</t>
  </si>
  <si>
    <t>Earnings per share</t>
  </si>
  <si>
    <t>Earnings Per Share - 10,000,000 shares</t>
  </si>
  <si>
    <t>Price/Earnings Multiple - P/E Ratio</t>
  </si>
  <si>
    <t>Stock Price, per share</t>
  </si>
  <si>
    <t>P/E Ratio</t>
  </si>
  <si>
    <t>"Performance on Invested Capital"</t>
  </si>
  <si>
    <t>Efficiency Ratio</t>
  </si>
  <si>
    <t>Net Interest Income</t>
  </si>
  <si>
    <t>Non-Interest Income</t>
  </si>
  <si>
    <t>Total Income/Revenue</t>
  </si>
  <si>
    <t>Non Interest Expenses</t>
  </si>
  <si>
    <t>"How much does each $ of revenue cost to produce"</t>
  </si>
  <si>
    <t>DCB Strategy to grow loans and investments</t>
  </si>
  <si>
    <t>Additional Revenue</t>
  </si>
  <si>
    <t xml:space="preserve">Did we Grow Earnings Per Share/Stock Price? </t>
  </si>
  <si>
    <t>Additional Expense</t>
  </si>
  <si>
    <t>Additional net pre-tax income</t>
  </si>
  <si>
    <t xml:space="preserve">Total Assets, did they grow by $100 Million? </t>
  </si>
  <si>
    <t xml:space="preserve">Did we improve liquidity? </t>
  </si>
  <si>
    <t>Did we improve our capital ratio?</t>
  </si>
  <si>
    <t>FINANCIAL MANAGEMENT WORKSHEET - BASIC RATIO WORKSHEET</t>
  </si>
  <si>
    <t>Strategic Actions</t>
  </si>
  <si>
    <t>DARDEN BANKSHARES BALANCE SHEET</t>
  </si>
  <si>
    <t>DARDEN BANKSHARES BALANCE SHEET - LOAN DETAIL</t>
  </si>
  <si>
    <t>DARDEN BANKSHARES BALANCE SHEET - EARNING ASSETS</t>
  </si>
  <si>
    <t>DARDEN BANKSHARES BALANCE SHEET - NET INTEREST INCOME</t>
  </si>
  <si>
    <t>DARDEN BANKSHARES INCOME STATEMENT</t>
  </si>
  <si>
    <t xml:space="preserve">DARDEN BANKSHARES BALANCE SHEET - GROW THE BANK </t>
  </si>
  <si>
    <t>Commercial Real Estate Loans - NOO</t>
  </si>
  <si>
    <t>"Capital is _KING_?"</t>
  </si>
  <si>
    <t>$50MM Loans x 5.00%</t>
  </si>
  <si>
    <t xml:space="preserve">$50MM Investments x 3.5% </t>
  </si>
  <si>
    <t>Less: Cost to Fund $50MM x 2.25%</t>
  </si>
  <si>
    <t>Less: Reduced Revenue of existing $50MM funds x 2%</t>
  </si>
  <si>
    <t>Taxes on incremental income @ 20%</t>
  </si>
  <si>
    <t>Additional Net Income</t>
  </si>
  <si>
    <t>Baseline Net Income</t>
  </si>
  <si>
    <t>Total Net Income</t>
  </si>
  <si>
    <t>Baseline Net Income $10.8MM, 10MM shares outstanding, $1.08 EPS</t>
  </si>
  <si>
    <t>Growth Target of $100 MM in earning assets</t>
  </si>
  <si>
    <r>
      <t xml:space="preserve">Fed Funds Sold </t>
    </r>
    <r>
      <rPr>
        <u/>
        <sz val="14"/>
        <color theme="1"/>
        <rFont val="Calibri"/>
        <family val="2"/>
        <scheme val="minor"/>
      </rPr>
      <t>HAD</t>
    </r>
    <r>
      <rPr>
        <sz val="14"/>
        <color theme="1"/>
        <rFont val="Calibri"/>
        <family val="2"/>
        <scheme val="minor"/>
      </rPr>
      <t xml:space="preserve"> a balance of</t>
    </r>
  </si>
  <si>
    <r>
      <t xml:space="preserve">Fed Funds Purchased now </t>
    </r>
    <r>
      <rPr>
        <u/>
        <sz val="14"/>
        <color theme="1"/>
        <rFont val="Calibri"/>
        <family val="2"/>
        <scheme val="minor"/>
      </rPr>
      <t>HAS</t>
    </r>
    <r>
      <rPr>
        <sz val="14"/>
        <color theme="1"/>
        <rFont val="Calibri"/>
        <family val="2"/>
        <scheme val="minor"/>
      </rPr>
      <t xml:space="preserve"> balance of</t>
    </r>
  </si>
  <si>
    <t xml:space="preserve">YES </t>
  </si>
  <si>
    <r>
      <t>N</t>
    </r>
    <r>
      <rPr>
        <b/>
        <sz val="14"/>
        <color theme="1"/>
        <rFont val="Calibri"/>
        <family val="2"/>
        <scheme val="minor"/>
      </rPr>
      <t>O</t>
    </r>
  </si>
  <si>
    <t>NO</t>
  </si>
  <si>
    <t>What are total assets now:</t>
  </si>
  <si>
    <t>What is our new Capital Ratio, was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</si>
</sst>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5" fontId="2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10" fontId="2" fillId="0" borderId="1" xfId="3" applyNumberFormat="1" applyFont="1" applyBorder="1"/>
    <xf numFmtId="165" fontId="2" fillId="0" borderId="0" xfId="1" applyNumberFormat="1" applyFont="1" applyBorder="1"/>
    <xf numFmtId="0" fontId="2" fillId="0" borderId="0" xfId="0" applyFont="1" applyAlignment="1">
      <alignment horizontal="center"/>
    </xf>
    <xf numFmtId="165" fontId="2" fillId="0" borderId="2" xfId="1" applyNumberFormat="1" applyFont="1" applyBorder="1"/>
    <xf numFmtId="165" fontId="2" fillId="0" borderId="0" xfId="3" applyNumberFormat="1" applyFont="1" applyBorder="1"/>
    <xf numFmtId="165" fontId="2" fillId="0" borderId="3" xfId="1" applyNumberFormat="1" applyFont="1" applyBorder="1"/>
    <xf numFmtId="0" fontId="3" fillId="0" borderId="0" xfId="0" applyFont="1" applyAlignment="1">
      <alignment horizontal="center"/>
    </xf>
    <xf numFmtId="10" fontId="4" fillId="0" borderId="0" xfId="3" applyNumberFormat="1" applyFont="1"/>
    <xf numFmtId="165" fontId="4" fillId="0" borderId="0" xfId="1" applyNumberFormat="1" applyFont="1"/>
    <xf numFmtId="10" fontId="4" fillId="0" borderId="0" xfId="3" applyNumberFormat="1" applyFont="1" applyBorder="1"/>
    <xf numFmtId="165" fontId="4" fillId="0" borderId="0" xfId="1" applyNumberFormat="1" applyFont="1" applyBorder="1"/>
    <xf numFmtId="44" fontId="2" fillId="0" borderId="0" xfId="2" applyFont="1"/>
    <xf numFmtId="44" fontId="4" fillId="0" borderId="0" xfId="2" applyFont="1"/>
    <xf numFmtId="44" fontId="2" fillId="0" borderId="1" xfId="2" applyNumberFormat="1" applyFont="1" applyBorder="1"/>
    <xf numFmtId="164" fontId="4" fillId="0" borderId="0" xfId="1" applyNumberFormat="1" applyFont="1"/>
    <xf numFmtId="165" fontId="2" fillId="0" borderId="0" xfId="1" applyNumberFormat="1" applyFont="1" applyAlignment="1">
      <alignment horizontal="center"/>
    </xf>
    <xf numFmtId="165" fontId="5" fillId="0" borderId="0" xfId="1" applyNumberFormat="1" applyFont="1" applyBorder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165" fontId="2" fillId="2" borderId="0" xfId="1" applyNumberFormat="1" applyFont="1" applyFill="1"/>
    <xf numFmtId="0" fontId="6" fillId="0" borderId="0" xfId="0" applyFont="1"/>
    <xf numFmtId="0" fontId="7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2" fillId="0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342900</xdr:colOff>
      <xdr:row>23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267700" cy="4564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15</xdr:col>
      <xdr:colOff>160020</xdr:colOff>
      <xdr:row>47</xdr:row>
      <xdr:rowOff>163830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95875"/>
          <a:ext cx="8694420" cy="4564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14</xdr:col>
      <xdr:colOff>342900</xdr:colOff>
      <xdr:row>73</xdr:row>
      <xdr:rowOff>129540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9896475"/>
          <a:ext cx="8267700" cy="49301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14</xdr:col>
      <xdr:colOff>495300</xdr:colOff>
      <xdr:row>100</xdr:row>
      <xdr:rowOff>97155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5097125"/>
          <a:ext cx="8420100" cy="509778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102</xdr:row>
      <xdr:rowOff>76200</xdr:rowOff>
    </xdr:from>
    <xdr:to>
      <xdr:col>12</xdr:col>
      <xdr:colOff>47625</xdr:colOff>
      <xdr:row>127</xdr:row>
      <xdr:rowOff>101808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1350" y="21221700"/>
          <a:ext cx="6645275" cy="5184983"/>
        </a:xfrm>
        <a:prstGeom prst="rect">
          <a:avLst/>
        </a:prstGeom>
      </xdr:spPr>
    </xdr:pic>
    <xdr:clientData/>
  </xdr:twoCellAnchor>
  <xdr:twoCellAnchor>
    <xdr:from>
      <xdr:col>9</xdr:col>
      <xdr:colOff>495300</xdr:colOff>
      <xdr:row>90</xdr:row>
      <xdr:rowOff>19050</xdr:rowOff>
    </xdr:from>
    <xdr:to>
      <xdr:col>12</xdr:col>
      <xdr:colOff>0</xdr:colOff>
      <xdr:row>91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981700" y="18116550"/>
          <a:ext cx="13335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10,000,000 Shares</a:t>
          </a:r>
        </a:p>
      </xdr:txBody>
    </xdr:sp>
    <xdr:clientData/>
  </xdr:twoCellAnchor>
  <xdr:twoCellAnchor editAs="oneCell">
    <xdr:from>
      <xdr:col>0</xdr:col>
      <xdr:colOff>488950</xdr:colOff>
      <xdr:row>130</xdr:row>
      <xdr:rowOff>15875</xdr:rowOff>
    </xdr:from>
    <xdr:to>
      <xdr:col>12</xdr:col>
      <xdr:colOff>562859</xdr:colOff>
      <xdr:row>154</xdr:row>
      <xdr:rowOff>27880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8950" y="26939875"/>
          <a:ext cx="7312909" cy="4965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5"/>
  <sheetViews>
    <sheetView tabSelected="1" zoomScale="140" zoomScaleNormal="140" zoomScaleSheetLayoutView="150" workbookViewId="0">
      <selection activeCell="B33" sqref="B33"/>
    </sheetView>
  </sheetViews>
  <sheetFormatPr defaultRowHeight="18.75" x14ac:dyDescent="0.3"/>
  <cols>
    <col min="1" max="1" width="24" style="11" customWidth="1"/>
    <col min="2" max="2" width="61.5703125" style="1" customWidth="1"/>
    <col min="3" max="3" width="22.7109375" style="2" customWidth="1"/>
    <col min="4" max="16384" width="9.140625" style="1"/>
  </cols>
  <sheetData>
    <row r="1" spans="1:3" x14ac:dyDescent="0.3">
      <c r="A1" s="4" t="s">
        <v>80</v>
      </c>
    </row>
    <row r="3" spans="1:3" x14ac:dyDescent="0.3">
      <c r="A3" s="11" t="s">
        <v>39</v>
      </c>
    </row>
    <row r="4" spans="1:3" ht="19.5" thickBot="1" x14ac:dyDescent="0.35">
      <c r="A4" s="11">
        <v>1</v>
      </c>
      <c r="B4" s="4" t="s">
        <v>20</v>
      </c>
    </row>
    <row r="5" spans="1:3" ht="19.5" thickBot="1" x14ac:dyDescent="0.35">
      <c r="B5" s="1" t="s">
        <v>4</v>
      </c>
      <c r="C5" s="3">
        <v>1000000000</v>
      </c>
    </row>
    <row r="6" spans="1:3" ht="19.5" thickBot="1" x14ac:dyDescent="0.35">
      <c r="B6" s="1" t="s">
        <v>5</v>
      </c>
      <c r="C6" s="3">
        <v>900000000</v>
      </c>
    </row>
    <row r="7" spans="1:3" x14ac:dyDescent="0.3">
      <c r="B7" s="1" t="s">
        <v>0</v>
      </c>
      <c r="C7" s="15">
        <f>C5-C6</f>
        <v>100000000</v>
      </c>
    </row>
    <row r="8" spans="1:3" x14ac:dyDescent="0.3">
      <c r="B8" s="7" t="s">
        <v>89</v>
      </c>
    </row>
    <row r="10" spans="1:3" ht="19.5" thickBot="1" x14ac:dyDescent="0.35">
      <c r="A10" s="11">
        <v>2</v>
      </c>
      <c r="B10" s="4" t="s">
        <v>2</v>
      </c>
    </row>
    <row r="11" spans="1:3" ht="19.5" thickBot="1" x14ac:dyDescent="0.35">
      <c r="B11" s="1" t="s">
        <v>3</v>
      </c>
      <c r="C11" s="3">
        <v>735000000</v>
      </c>
    </row>
    <row r="12" spans="1:3" ht="19.5" thickBot="1" x14ac:dyDescent="0.35">
      <c r="B12" s="1" t="s">
        <v>1</v>
      </c>
      <c r="C12" s="3">
        <v>870000000</v>
      </c>
    </row>
    <row r="13" spans="1:3" x14ac:dyDescent="0.3">
      <c r="B13" s="1" t="s">
        <v>6</v>
      </c>
      <c r="C13" s="14">
        <f>C11/C12</f>
        <v>0.84482758620689657</v>
      </c>
    </row>
    <row r="14" spans="1:3" x14ac:dyDescent="0.3">
      <c r="B14" s="7" t="s">
        <v>18</v>
      </c>
    </row>
    <row r="16" spans="1:3" ht="19.5" thickBot="1" x14ac:dyDescent="0.35">
      <c r="A16" s="11">
        <v>3</v>
      </c>
      <c r="B16" s="4" t="s">
        <v>7</v>
      </c>
    </row>
    <row r="17" spans="1:3" ht="19.5" thickBot="1" x14ac:dyDescent="0.35">
      <c r="B17" s="1" t="s">
        <v>8</v>
      </c>
      <c r="C17" s="3">
        <v>10000000</v>
      </c>
    </row>
    <row r="18" spans="1:3" ht="19.5" thickBot="1" x14ac:dyDescent="0.35">
      <c r="B18" s="1" t="s">
        <v>9</v>
      </c>
      <c r="C18" s="3">
        <v>735000000</v>
      </c>
    </row>
    <row r="19" spans="1:3" x14ac:dyDescent="0.3">
      <c r="B19" s="1" t="s">
        <v>10</v>
      </c>
      <c r="C19" s="14">
        <f>C17/C18</f>
        <v>1.3605442176870748E-2</v>
      </c>
    </row>
    <row r="20" spans="1:3" x14ac:dyDescent="0.3">
      <c r="B20" s="7" t="s">
        <v>18</v>
      </c>
    </row>
    <row r="22" spans="1:3" ht="19.5" thickBot="1" x14ac:dyDescent="0.35">
      <c r="A22" s="11">
        <v>4</v>
      </c>
      <c r="B22" s="4" t="s">
        <v>19</v>
      </c>
    </row>
    <row r="23" spans="1:3" ht="19.5" thickBot="1" x14ac:dyDescent="0.35">
      <c r="B23" s="1" t="s">
        <v>21</v>
      </c>
      <c r="C23" s="3">
        <v>7000000</v>
      </c>
    </row>
    <row r="24" spans="1:3" ht="19.5" thickBot="1" x14ac:dyDescent="0.35">
      <c r="B24" s="1" t="s">
        <v>22</v>
      </c>
      <c r="C24" s="3">
        <v>2000000</v>
      </c>
    </row>
    <row r="25" spans="1:3" ht="19.5" thickBot="1" x14ac:dyDescent="0.35">
      <c r="B25" s="1" t="s">
        <v>23</v>
      </c>
      <c r="C25" s="3">
        <v>1000000</v>
      </c>
    </row>
    <row r="26" spans="1:3" x14ac:dyDescent="0.3">
      <c r="B26" s="1" t="s">
        <v>24</v>
      </c>
      <c r="C26" s="15">
        <f>SUM(C23:C25)</f>
        <v>10000000</v>
      </c>
    </row>
    <row r="27" spans="1:3" ht="19.5" thickBot="1" x14ac:dyDescent="0.35">
      <c r="C27" s="6"/>
    </row>
    <row r="28" spans="1:3" ht="19.5" thickBot="1" x14ac:dyDescent="0.35">
      <c r="B28" s="1" t="s">
        <v>25</v>
      </c>
      <c r="C28" s="3">
        <v>1000000000</v>
      </c>
    </row>
    <row r="29" spans="1:3" x14ac:dyDescent="0.3">
      <c r="B29" s="1" t="s">
        <v>26</v>
      </c>
      <c r="C29" s="14">
        <f>C26/C28</f>
        <v>0.01</v>
      </c>
    </row>
    <row r="32" spans="1:3" ht="19.5" thickBot="1" x14ac:dyDescent="0.35">
      <c r="A32" s="11">
        <v>5</v>
      </c>
      <c r="B32" s="4" t="s">
        <v>11</v>
      </c>
    </row>
    <row r="33" spans="1:3" ht="19.5" thickBot="1" x14ac:dyDescent="0.35">
      <c r="B33" s="1" t="s">
        <v>12</v>
      </c>
      <c r="C33" s="3">
        <v>75000000</v>
      </c>
    </row>
    <row r="34" spans="1:3" ht="19.5" thickBot="1" x14ac:dyDescent="0.35">
      <c r="B34" s="1" t="s">
        <v>13</v>
      </c>
      <c r="C34" s="3">
        <v>100000000</v>
      </c>
    </row>
    <row r="35" spans="1:3" x14ac:dyDescent="0.3">
      <c r="B35" s="1" t="s">
        <v>14</v>
      </c>
      <c r="C35" s="14">
        <f>C33/C34</f>
        <v>0.75</v>
      </c>
    </row>
    <row r="38" spans="1:3" ht="19.5" thickBot="1" x14ac:dyDescent="0.35">
      <c r="A38" s="11">
        <v>6</v>
      </c>
      <c r="B38" s="4" t="s">
        <v>15</v>
      </c>
    </row>
    <row r="39" spans="1:3" ht="19.5" thickBot="1" x14ac:dyDescent="0.35">
      <c r="B39" s="1" t="s">
        <v>16</v>
      </c>
      <c r="C39" s="3">
        <v>75000000</v>
      </c>
    </row>
    <row r="40" spans="1:3" ht="19.5" thickBot="1" x14ac:dyDescent="0.35">
      <c r="B40" s="29" t="s">
        <v>88</v>
      </c>
      <c r="C40" s="3">
        <v>175000000</v>
      </c>
    </row>
    <row r="41" spans="1:3" x14ac:dyDescent="0.3">
      <c r="B41" s="1" t="s">
        <v>17</v>
      </c>
      <c r="C41" s="9">
        <f>SUM(C39:C40)</f>
        <v>250000000</v>
      </c>
    </row>
    <row r="42" spans="1:3" ht="19.5" thickBot="1" x14ac:dyDescent="0.35"/>
    <row r="43" spans="1:3" ht="19.5" thickBot="1" x14ac:dyDescent="0.35">
      <c r="B43" s="1" t="s">
        <v>13</v>
      </c>
      <c r="C43" s="3">
        <v>100000000</v>
      </c>
    </row>
    <row r="44" spans="1:3" x14ac:dyDescent="0.3">
      <c r="B44" s="1" t="s">
        <v>27</v>
      </c>
      <c r="C44" s="14">
        <f>C41/C43</f>
        <v>2.5</v>
      </c>
    </row>
    <row r="45" spans="1:3" x14ac:dyDescent="0.3">
      <c r="C45" s="6"/>
    </row>
    <row r="46" spans="1:3" ht="19.5" thickBot="1" x14ac:dyDescent="0.35">
      <c r="A46" s="11">
        <v>7</v>
      </c>
      <c r="B46" s="4" t="s">
        <v>30</v>
      </c>
    </row>
    <row r="47" spans="1:3" ht="19.5" thickBot="1" x14ac:dyDescent="0.35">
      <c r="B47" s="1" t="s">
        <v>28</v>
      </c>
      <c r="C47" s="3">
        <v>100000000</v>
      </c>
    </row>
    <row r="48" spans="1:3" ht="19.5" thickBot="1" x14ac:dyDescent="0.35">
      <c r="B48" s="1" t="s">
        <v>25</v>
      </c>
      <c r="C48" s="10">
        <v>1000000000</v>
      </c>
    </row>
    <row r="49" spans="1:4" x14ac:dyDescent="0.3">
      <c r="B49" s="1" t="s">
        <v>29</v>
      </c>
      <c r="C49" s="12">
        <f>C47/C48</f>
        <v>0.1</v>
      </c>
    </row>
    <row r="52" spans="1:4" ht="19.5" thickBot="1" x14ac:dyDescent="0.35">
      <c r="A52" s="11">
        <v>8</v>
      </c>
      <c r="B52" s="4" t="s">
        <v>31</v>
      </c>
    </row>
    <row r="53" spans="1:4" ht="19.5" thickBot="1" x14ac:dyDescent="0.35">
      <c r="B53" s="1" t="s">
        <v>32</v>
      </c>
      <c r="C53" s="8">
        <v>20000000</v>
      </c>
    </row>
    <row r="54" spans="1:4" ht="19.5" thickBot="1" x14ac:dyDescent="0.35">
      <c r="B54" s="1" t="s">
        <v>33</v>
      </c>
      <c r="C54" s="3">
        <v>50000000</v>
      </c>
    </row>
    <row r="55" spans="1:4" x14ac:dyDescent="0.3">
      <c r="B55" s="1" t="s">
        <v>34</v>
      </c>
      <c r="C55" s="13">
        <f>C53+C54</f>
        <v>70000000</v>
      </c>
      <c r="D55" s="27"/>
    </row>
    <row r="56" spans="1:4" ht="19.5" thickBot="1" x14ac:dyDescent="0.35"/>
    <row r="57" spans="1:4" ht="19.5" thickBot="1" x14ac:dyDescent="0.35">
      <c r="B57" s="1" t="s">
        <v>35</v>
      </c>
      <c r="C57" s="8">
        <v>10000000</v>
      </c>
    </row>
    <row r="58" spans="1:4" ht="19.5" thickBot="1" x14ac:dyDescent="0.35">
      <c r="B58" s="1" t="s">
        <v>36</v>
      </c>
      <c r="C58" s="3">
        <v>20000000</v>
      </c>
    </row>
    <row r="59" spans="1:4" x14ac:dyDescent="0.3">
      <c r="B59" s="1" t="s">
        <v>37</v>
      </c>
      <c r="C59" s="13">
        <f>C57+C58</f>
        <v>30000000</v>
      </c>
    </row>
    <row r="61" spans="1:4" x14ac:dyDescent="0.3">
      <c r="B61" s="1" t="s">
        <v>38</v>
      </c>
      <c r="C61" s="13">
        <f>C59+C55</f>
        <v>100000000</v>
      </c>
    </row>
    <row r="62" spans="1:4" x14ac:dyDescent="0.3">
      <c r="C62" s="13"/>
    </row>
    <row r="63" spans="1:4" ht="6" customHeight="1" x14ac:dyDescent="0.3">
      <c r="A63" s="22"/>
      <c r="B63" s="23"/>
      <c r="C63" s="24"/>
    </row>
    <row r="64" spans="1:4" x14ac:dyDescent="0.3">
      <c r="A64" s="11" t="s">
        <v>40</v>
      </c>
    </row>
    <row r="65" spans="1:5" ht="19.5" thickBot="1" x14ac:dyDescent="0.35">
      <c r="A65" s="11">
        <v>9</v>
      </c>
      <c r="B65" s="4" t="s">
        <v>42</v>
      </c>
      <c r="C65" s="1"/>
    </row>
    <row r="66" spans="1:5" ht="19.5" thickBot="1" x14ac:dyDescent="0.35">
      <c r="B66" s="1" t="s">
        <v>45</v>
      </c>
      <c r="C66" s="3">
        <v>45000000</v>
      </c>
    </row>
    <row r="67" spans="1:5" ht="19.5" thickBot="1" x14ac:dyDescent="0.35">
      <c r="B67" s="1" t="s">
        <v>41</v>
      </c>
      <c r="C67" s="3">
        <v>935000000</v>
      </c>
    </row>
    <row r="68" spans="1:5" x14ac:dyDescent="0.3">
      <c r="B68" s="1" t="s">
        <v>42</v>
      </c>
      <c r="C68" s="12">
        <f>C66/C67</f>
        <v>4.8128342245989303E-2</v>
      </c>
    </row>
    <row r="71" spans="1:5" ht="19.5" thickBot="1" x14ac:dyDescent="0.35">
      <c r="A71" s="11">
        <v>10</v>
      </c>
      <c r="B71" s="4" t="s">
        <v>43</v>
      </c>
    </row>
    <row r="72" spans="1:5" ht="19.5" thickBot="1" x14ac:dyDescent="0.35">
      <c r="B72" s="1" t="s">
        <v>46</v>
      </c>
      <c r="C72" s="3">
        <v>7500000</v>
      </c>
    </row>
    <row r="73" spans="1:5" ht="19.5" thickBot="1" x14ac:dyDescent="0.35">
      <c r="B73" s="1" t="s">
        <v>41</v>
      </c>
      <c r="C73" s="3">
        <f>C67</f>
        <v>935000000</v>
      </c>
    </row>
    <row r="74" spans="1:5" x14ac:dyDescent="0.3">
      <c r="B74" s="1" t="s">
        <v>44</v>
      </c>
      <c r="C74" s="12">
        <f>C72/C73</f>
        <v>8.0213903743315516E-3</v>
      </c>
    </row>
    <row r="77" spans="1:5" ht="19.5" thickBot="1" x14ac:dyDescent="0.35">
      <c r="A77" s="11">
        <v>11</v>
      </c>
      <c r="B77" s="4" t="s">
        <v>47</v>
      </c>
    </row>
    <row r="78" spans="1:5" ht="19.5" thickBot="1" x14ac:dyDescent="0.35">
      <c r="B78" s="1" t="s">
        <v>42</v>
      </c>
      <c r="C78" s="5">
        <v>4.8099999999999997E-2</v>
      </c>
    </row>
    <row r="79" spans="1:5" ht="19.5" thickBot="1" x14ac:dyDescent="0.35">
      <c r="B79" s="1" t="s">
        <v>48</v>
      </c>
      <c r="C79" s="5">
        <v>8.0000000000000002E-3</v>
      </c>
    </row>
    <row r="80" spans="1:5" x14ac:dyDescent="0.3">
      <c r="B80" s="1" t="s">
        <v>47</v>
      </c>
      <c r="C80" s="12">
        <f>C78-C79</f>
        <v>4.0099999999999997E-2</v>
      </c>
      <c r="D80" s="28"/>
      <c r="E80" s="28"/>
    </row>
    <row r="82" spans="1:3" ht="19.5" thickBot="1" x14ac:dyDescent="0.35">
      <c r="A82" s="11">
        <v>12</v>
      </c>
      <c r="B82" s="4" t="s">
        <v>52</v>
      </c>
      <c r="C82" s="1"/>
    </row>
    <row r="83" spans="1:3" ht="19.5" thickBot="1" x14ac:dyDescent="0.35">
      <c r="B83" s="1" t="s">
        <v>49</v>
      </c>
      <c r="C83" s="3">
        <v>10800000</v>
      </c>
    </row>
    <row r="84" spans="1:3" ht="19.5" thickBot="1" x14ac:dyDescent="0.35">
      <c r="B84" s="1" t="s">
        <v>50</v>
      </c>
      <c r="C84" s="3">
        <v>1000000000</v>
      </c>
    </row>
    <row r="85" spans="1:3" x14ac:dyDescent="0.3">
      <c r="B85" s="1" t="s">
        <v>51</v>
      </c>
      <c r="C85" s="12">
        <f>C83/C84</f>
        <v>1.0800000000000001E-2</v>
      </c>
    </row>
    <row r="86" spans="1:3" x14ac:dyDescent="0.3">
      <c r="B86" s="7" t="s">
        <v>53</v>
      </c>
    </row>
    <row r="89" spans="1:3" ht="19.5" thickBot="1" x14ac:dyDescent="0.35">
      <c r="A89" s="11">
        <v>13</v>
      </c>
      <c r="B89" s="4" t="s">
        <v>56</v>
      </c>
    </row>
    <row r="90" spans="1:3" ht="19.5" thickBot="1" x14ac:dyDescent="0.35">
      <c r="B90" s="1" t="s">
        <v>49</v>
      </c>
      <c r="C90" s="3">
        <v>10800000</v>
      </c>
    </row>
    <row r="91" spans="1:3" ht="19.5" thickBot="1" x14ac:dyDescent="0.35">
      <c r="B91" s="1" t="s">
        <v>55</v>
      </c>
      <c r="C91" s="3">
        <v>100000000</v>
      </c>
    </row>
    <row r="92" spans="1:3" x14ac:dyDescent="0.3">
      <c r="B92" s="1" t="s">
        <v>54</v>
      </c>
      <c r="C92" s="12">
        <f>C90/C91</f>
        <v>0.108</v>
      </c>
    </row>
    <row r="93" spans="1:3" x14ac:dyDescent="0.3">
      <c r="B93" s="7" t="s">
        <v>57</v>
      </c>
    </row>
    <row r="96" spans="1:3" ht="19.5" thickBot="1" x14ac:dyDescent="0.35">
      <c r="A96" s="11">
        <v>14</v>
      </c>
      <c r="B96" s="4" t="s">
        <v>61</v>
      </c>
    </row>
    <row r="97" spans="1:3" ht="19.5" thickBot="1" x14ac:dyDescent="0.35">
      <c r="B97" s="1" t="s">
        <v>58</v>
      </c>
      <c r="C97" s="3">
        <v>10800000</v>
      </c>
    </row>
    <row r="98" spans="1:3" ht="19.5" thickBot="1" x14ac:dyDescent="0.35">
      <c r="B98" s="1" t="s">
        <v>59</v>
      </c>
      <c r="C98" s="3">
        <v>10000000</v>
      </c>
    </row>
    <row r="99" spans="1:3" x14ac:dyDescent="0.3">
      <c r="B99" s="1" t="s">
        <v>60</v>
      </c>
      <c r="C99" s="17">
        <f>C97/C98</f>
        <v>1.08</v>
      </c>
    </row>
    <row r="100" spans="1:3" x14ac:dyDescent="0.3">
      <c r="B100" s="7" t="s">
        <v>65</v>
      </c>
    </row>
    <row r="102" spans="1:3" x14ac:dyDescent="0.3">
      <c r="A102" s="11">
        <v>15</v>
      </c>
      <c r="B102" s="4" t="s">
        <v>62</v>
      </c>
    </row>
    <row r="103" spans="1:3" ht="19.5" thickBot="1" x14ac:dyDescent="0.35">
      <c r="B103" s="1" t="s">
        <v>63</v>
      </c>
      <c r="C103" s="16">
        <v>14</v>
      </c>
    </row>
    <row r="104" spans="1:3" ht="19.5" thickBot="1" x14ac:dyDescent="0.35">
      <c r="B104" s="1" t="s">
        <v>60</v>
      </c>
      <c r="C104" s="18">
        <v>1.08</v>
      </c>
    </row>
    <row r="105" spans="1:3" x14ac:dyDescent="0.3">
      <c r="B105" s="1" t="s">
        <v>64</v>
      </c>
      <c r="C105" s="19">
        <f>C103/C104</f>
        <v>12.962962962962962</v>
      </c>
    </row>
    <row r="108" spans="1:3" ht="19.5" thickBot="1" x14ac:dyDescent="0.35">
      <c r="A108" s="11">
        <v>16</v>
      </c>
      <c r="B108" s="4" t="s">
        <v>66</v>
      </c>
    </row>
    <row r="109" spans="1:3" ht="19.5" thickBot="1" x14ac:dyDescent="0.35">
      <c r="B109" s="1" t="s">
        <v>67</v>
      </c>
      <c r="C109" s="3">
        <v>37500000</v>
      </c>
    </row>
    <row r="110" spans="1:3" ht="19.5" thickBot="1" x14ac:dyDescent="0.35">
      <c r="B110" s="1" t="s">
        <v>68</v>
      </c>
      <c r="C110" s="3">
        <v>7500000</v>
      </c>
    </row>
    <row r="111" spans="1:3" x14ac:dyDescent="0.3">
      <c r="B111" s="1" t="s">
        <v>69</v>
      </c>
      <c r="C111" s="13">
        <f>SUM(C109:C110)</f>
        <v>45000000</v>
      </c>
    </row>
    <row r="112" spans="1:3" ht="19.5" thickBot="1" x14ac:dyDescent="0.35"/>
    <row r="113" spans="1:3" ht="19.5" thickBot="1" x14ac:dyDescent="0.35">
      <c r="B113" s="1" t="s">
        <v>70</v>
      </c>
      <c r="C113" s="3">
        <v>30000000</v>
      </c>
    </row>
    <row r="114" spans="1:3" x14ac:dyDescent="0.3">
      <c r="B114" s="1" t="s">
        <v>66</v>
      </c>
      <c r="C114" s="12">
        <f>C113/C111</f>
        <v>0.66666666666666663</v>
      </c>
    </row>
    <row r="115" spans="1:3" x14ac:dyDescent="0.3">
      <c r="B115" s="7" t="s">
        <v>71</v>
      </c>
    </row>
    <row r="117" spans="1:3" ht="6" customHeight="1" x14ac:dyDescent="0.3">
      <c r="A117" s="22"/>
      <c r="B117" s="23"/>
      <c r="C117" s="24"/>
    </row>
    <row r="118" spans="1:3" x14ac:dyDescent="0.3">
      <c r="A118" s="11" t="s">
        <v>81</v>
      </c>
    </row>
    <row r="119" spans="1:3" x14ac:dyDescent="0.3">
      <c r="A119" s="11">
        <v>17</v>
      </c>
      <c r="B119" s="4" t="s">
        <v>72</v>
      </c>
    </row>
    <row r="120" spans="1:3" x14ac:dyDescent="0.3">
      <c r="B120" s="4" t="s">
        <v>98</v>
      </c>
    </row>
    <row r="121" spans="1:3" ht="19.5" thickBot="1" x14ac:dyDescent="0.35">
      <c r="B121" s="1" t="s">
        <v>99</v>
      </c>
      <c r="C121" s="13"/>
    </row>
    <row r="122" spans="1:3" ht="19.5" thickBot="1" x14ac:dyDescent="0.35">
      <c r="B122" s="1" t="s">
        <v>90</v>
      </c>
      <c r="C122" s="3">
        <v>2500000</v>
      </c>
    </row>
    <row r="123" spans="1:3" ht="19.5" thickBot="1" x14ac:dyDescent="0.35">
      <c r="B123" s="1" t="s">
        <v>91</v>
      </c>
      <c r="C123" s="3">
        <v>1750000</v>
      </c>
    </row>
    <row r="124" spans="1:3" x14ac:dyDescent="0.3">
      <c r="B124" s="1" t="s">
        <v>73</v>
      </c>
      <c r="C124" s="13">
        <f>C122+C123</f>
        <v>4250000</v>
      </c>
    </row>
    <row r="125" spans="1:3" ht="19.5" thickBot="1" x14ac:dyDescent="0.35"/>
    <row r="126" spans="1:3" ht="19.5" thickBot="1" x14ac:dyDescent="0.35">
      <c r="B126" s="1" t="s">
        <v>92</v>
      </c>
      <c r="C126" s="3">
        <v>-1125000</v>
      </c>
    </row>
    <row r="127" spans="1:3" ht="19.5" thickBot="1" x14ac:dyDescent="0.35">
      <c r="B127" s="1" t="s">
        <v>93</v>
      </c>
      <c r="C127" s="3">
        <v>-1000000</v>
      </c>
    </row>
    <row r="128" spans="1:3" x14ac:dyDescent="0.3">
      <c r="B128" s="1" t="s">
        <v>75</v>
      </c>
      <c r="C128" s="15">
        <f>SUM(C126:C127)</f>
        <v>-2125000</v>
      </c>
    </row>
    <row r="129" spans="2:3" x14ac:dyDescent="0.3">
      <c r="C129" s="15"/>
    </row>
    <row r="130" spans="2:3" x14ac:dyDescent="0.3">
      <c r="B130" s="1" t="s">
        <v>76</v>
      </c>
      <c r="C130" s="15">
        <f>C124+C128</f>
        <v>2125000</v>
      </c>
    </row>
    <row r="131" spans="2:3" x14ac:dyDescent="0.3">
      <c r="B131" s="1" t="s">
        <v>94</v>
      </c>
      <c r="C131" s="15">
        <f>C130*-0.2</f>
        <v>-425000</v>
      </c>
    </row>
    <row r="132" spans="2:3" x14ac:dyDescent="0.3">
      <c r="B132" s="1" t="s">
        <v>95</v>
      </c>
      <c r="C132" s="15">
        <f>C130+C131</f>
        <v>1700000</v>
      </c>
    </row>
    <row r="133" spans="2:3" x14ac:dyDescent="0.3">
      <c r="B133" s="1" t="s">
        <v>96</v>
      </c>
      <c r="C133" s="15">
        <v>10800000</v>
      </c>
    </row>
    <row r="134" spans="2:3" x14ac:dyDescent="0.3">
      <c r="B134" s="1" t="s">
        <v>97</v>
      </c>
      <c r="C134" s="15">
        <f>C133+C132</f>
        <v>12500000</v>
      </c>
    </row>
    <row r="135" spans="2:3" x14ac:dyDescent="0.3">
      <c r="C135" s="21"/>
    </row>
    <row r="136" spans="2:3" ht="21" customHeight="1" x14ac:dyDescent="0.3">
      <c r="B136" s="1" t="s">
        <v>74</v>
      </c>
      <c r="C136" s="20" t="s">
        <v>102</v>
      </c>
    </row>
    <row r="137" spans="2:3" x14ac:dyDescent="0.3">
      <c r="B137" s="1" t="s">
        <v>77</v>
      </c>
      <c r="C137" s="20" t="s">
        <v>103</v>
      </c>
    </row>
    <row r="138" spans="2:3" ht="19.5" thickBot="1" x14ac:dyDescent="0.35">
      <c r="C138" s="20"/>
    </row>
    <row r="139" spans="2:3" ht="19.5" thickBot="1" x14ac:dyDescent="0.35">
      <c r="B139" s="1" t="s">
        <v>100</v>
      </c>
      <c r="C139" s="3">
        <v>50000000</v>
      </c>
    </row>
    <row r="140" spans="2:3" ht="19.5" thickBot="1" x14ac:dyDescent="0.35">
      <c r="B140" s="1" t="s">
        <v>101</v>
      </c>
      <c r="C140" s="3">
        <v>50000000</v>
      </c>
    </row>
    <row r="141" spans="2:3" x14ac:dyDescent="0.3">
      <c r="B141" s="1" t="s">
        <v>78</v>
      </c>
      <c r="C141" s="20" t="s">
        <v>104</v>
      </c>
    </row>
    <row r="142" spans="2:3" x14ac:dyDescent="0.3">
      <c r="C142" s="20"/>
    </row>
    <row r="143" spans="2:3" ht="19.5" thickBot="1" x14ac:dyDescent="0.35">
      <c r="B143" s="1" t="s">
        <v>105</v>
      </c>
      <c r="C143" s="20">
        <v>1050000000</v>
      </c>
    </row>
    <row r="144" spans="2:3" ht="19.5" thickBot="1" x14ac:dyDescent="0.35">
      <c r="B144" s="1" t="s">
        <v>106</v>
      </c>
      <c r="C144" s="5">
        <f>100000000/C143</f>
        <v>9.5238095238095233E-2</v>
      </c>
    </row>
    <row r="145" spans="2:3" x14ac:dyDescent="0.3">
      <c r="B145" s="1" t="s">
        <v>79</v>
      </c>
      <c r="C145" s="20" t="s">
        <v>104</v>
      </c>
    </row>
  </sheetData>
  <pageMargins left="0.7" right="0.7" top="0.75" bottom="0.75" header="0.3" footer="0.3"/>
  <pageSetup scale="81" fitToHeight="5" orientation="portrait" r:id="rId1"/>
  <headerFooter>
    <oddHeader>&amp;CVBA SCHOOL OF BANK MANAGEMENT - FINANCIAL MANAGEMENT I RATIOS</oddHeader>
    <oddFooter>&amp;C&amp;P of &amp;N</oddFooter>
  </headerFooter>
  <rowBreaks count="3" manualBreakCount="3">
    <brk id="36" max="16383" man="1"/>
    <brk id="81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9"/>
  <sheetViews>
    <sheetView view="pageBreakPreview" topLeftCell="A103" zoomScaleNormal="100" zoomScaleSheetLayoutView="100" workbookViewId="0">
      <selection activeCell="A21" sqref="A21"/>
    </sheetView>
  </sheetViews>
  <sheetFormatPr defaultRowHeight="15.75" x14ac:dyDescent="0.25"/>
  <cols>
    <col min="1" max="1" width="9.140625" style="26"/>
  </cols>
  <sheetData>
    <row r="1" spans="1:2" x14ac:dyDescent="0.25">
      <c r="A1" s="26" t="s">
        <v>82</v>
      </c>
    </row>
    <row r="2" spans="1:2" ht="23.25" x14ac:dyDescent="0.35">
      <c r="B2" s="25"/>
    </row>
    <row r="25" spans="1:1" x14ac:dyDescent="0.25">
      <c r="A25" s="26" t="s">
        <v>83</v>
      </c>
    </row>
    <row r="49" spans="1:1" x14ac:dyDescent="0.25">
      <c r="A49" s="26" t="s">
        <v>84</v>
      </c>
    </row>
    <row r="75" spans="1:1" x14ac:dyDescent="0.25">
      <c r="A75" s="26" t="s">
        <v>85</v>
      </c>
    </row>
    <row r="102" spans="1:1" x14ac:dyDescent="0.25">
      <c r="A102" s="26" t="s">
        <v>86</v>
      </c>
    </row>
    <row r="129" spans="1:1" x14ac:dyDescent="0.25">
      <c r="A129" s="26" t="s">
        <v>87</v>
      </c>
    </row>
  </sheetData>
  <printOptions horizontalCentered="1"/>
  <pageMargins left="0.7" right="0.7" top="0.75" bottom="0.75" header="0.3" footer="0.3"/>
  <pageSetup scale="60" fitToHeight="5" orientation="landscape" r:id="rId1"/>
  <headerFooter>
    <oddHeader>&amp;CVBA SCHOOL OF BANK MANAGEMENT - DARDEN BANK WORKSHEET</oddHeader>
    <oddFooter>&amp;C&amp;P of &amp;N</oddFooter>
  </headerFooter>
  <rowBreaks count="2" manualBreakCount="2">
    <brk id="48" max="16383" man="1"/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Ratios</vt:lpstr>
      <vt:lpstr>Source Documents</vt:lpstr>
    </vt:vector>
  </TitlesOfParts>
  <Company>TowneBank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Schwartz</dc:creator>
  <cp:lastModifiedBy>Courtney Fleming</cp:lastModifiedBy>
  <cp:lastPrinted>2020-08-03T14:35:13Z</cp:lastPrinted>
  <dcterms:created xsi:type="dcterms:W3CDTF">2020-06-16T15:47:33Z</dcterms:created>
  <dcterms:modified xsi:type="dcterms:W3CDTF">2020-08-04T13:45:11Z</dcterms:modified>
</cp:coreProperties>
</file>